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z.local\private$\Homedir\wibo00054\Documents\William\Agym\2019-2020\"/>
    </mc:Choice>
  </mc:AlternateContent>
  <xr:revisionPtr revIDLastSave="0" documentId="13_ncr:1_{4DB8392D-0D46-4920-9D57-B1816C0AD494}" xr6:coauthVersionLast="40" xr6:coauthVersionMax="40" xr10:uidLastSave="{00000000-0000-0000-0000-000000000000}"/>
  <workbookProtection workbookAlgorithmName="SHA-512" workbookHashValue="hRg8ylR0urxtetpFASwy6aqxZ+KZZWVWfQSYwaidD9gIRUpiLacpD6hDFBnzW1uyx0Bo+sfEv2tUkcIm35kNBA==" workbookSaltValue="njCTpnrLPfmGAdzEJ9RdsQ==" workbookSpinCount="100000" lockStructure="1"/>
  <bookViews>
    <workbookView xWindow="0" yWindow="0" windowWidth="25200" windowHeight="11730" xr2:uid="{D058143C-C611-8143-BBA1-B6217C3026D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H20" i="1"/>
  <c r="H19" i="1"/>
  <c r="F18" i="1"/>
  <c r="H18" i="1" s="1"/>
  <c r="F17" i="1"/>
  <c r="H17" i="1" s="1"/>
  <c r="H16" i="1"/>
  <c r="H15" i="1"/>
  <c r="H14" i="1"/>
  <c r="O16" i="1" l="1"/>
  <c r="L22" i="1"/>
  <c r="K22" i="1"/>
  <c r="J22" i="1"/>
  <c r="K15" i="1"/>
  <c r="N19" i="1"/>
  <c r="N18" i="1"/>
  <c r="J15" i="1"/>
  <c r="I15" i="1"/>
  <c r="O14" i="1"/>
  <c r="O15" i="1"/>
  <c r="J18" i="1"/>
  <c r="O20" i="1"/>
  <c r="M18" i="1"/>
  <c r="N15" i="1"/>
  <c r="K17" i="1"/>
  <c r="O19" i="1"/>
  <c r="M17" i="1"/>
  <c r="L14" i="1"/>
  <c r="M14" i="1"/>
  <c r="N20" i="1"/>
  <c r="M19" i="1"/>
  <c r="O17" i="1"/>
  <c r="N16" i="1"/>
  <c r="M15" i="1"/>
  <c r="K19" i="1"/>
  <c r="N14" i="1"/>
  <c r="M20" i="1"/>
  <c r="O18" i="1"/>
  <c r="N17" i="1"/>
  <c r="M16" i="1"/>
  <c r="J14" i="1"/>
  <c r="J17" i="1"/>
  <c r="L20" i="1"/>
  <c r="L18" i="1"/>
  <c r="L16" i="1"/>
  <c r="J20" i="1"/>
  <c r="J16" i="1"/>
  <c r="K20" i="1"/>
  <c r="K18" i="1"/>
  <c r="K16" i="1"/>
  <c r="J19" i="1"/>
  <c r="K14" i="1"/>
  <c r="L19" i="1"/>
  <c r="L17" i="1"/>
  <c r="L15" i="1"/>
  <c r="I20" i="1"/>
  <c r="I18" i="1"/>
  <c r="I16" i="1"/>
  <c r="I14" i="1"/>
  <c r="I19" i="1"/>
  <c r="I17" i="1"/>
  <c r="J21" i="1" l="1"/>
  <c r="K21" i="1"/>
  <c r="N21" i="1"/>
  <c r="L21" i="1"/>
  <c r="I21" i="1"/>
  <c r="C23" i="1" l="1"/>
  <c r="C28" i="1" l="1"/>
  <c r="C27" i="1"/>
  <c r="C29" i="1" l="1"/>
  <c r="C30" i="1" s="1"/>
</calcChain>
</file>

<file path=xl/sharedStrings.xml><?xml version="1.0" encoding="utf-8"?>
<sst xmlns="http://schemas.openxmlformats.org/spreadsheetml/2006/main" count="33" uniqueCount="30">
  <si>
    <t>BABY</t>
  </si>
  <si>
    <t>EVEIL</t>
  </si>
  <si>
    <t>ACRO</t>
  </si>
  <si>
    <t>FREESTYLE</t>
  </si>
  <si>
    <t>GYM 1 entraînement</t>
  </si>
  <si>
    <t>GYM 2 entraînements</t>
  </si>
  <si>
    <t>GYM 3 et + entraînements</t>
  </si>
  <si>
    <t>Forfait</t>
  </si>
  <si>
    <t>Rabais famille</t>
  </si>
  <si>
    <t>Cotisation</t>
  </si>
  <si>
    <t>Nb total d'inscriptions</t>
  </si>
  <si>
    <t>Cotisation Adhésion Licence</t>
  </si>
  <si>
    <t>Total</t>
  </si>
  <si>
    <t>Si 1</t>
  </si>
  <si>
    <t>Si2</t>
  </si>
  <si>
    <t>Si 3</t>
  </si>
  <si>
    <t>Si 4</t>
  </si>
  <si>
    <t>Supplément vie associative</t>
  </si>
  <si>
    <t>COTISATION TOTAL EN EUR</t>
  </si>
  <si>
    <t>Pour un règlement en 3 chèques</t>
  </si>
  <si>
    <t>- début octobre</t>
  </si>
  <si>
    <t>- début novembre</t>
  </si>
  <si>
    <t>- début décembre</t>
  </si>
  <si>
    <t>Pour calculer le montant global de votre</t>
  </si>
  <si>
    <t>cotisation, merci de d'indiquer le nombre</t>
  </si>
  <si>
    <t>par inscription supplémentaire</t>
  </si>
  <si>
    <t>SEUL LES CELLULES EN ROUGE PEUVENT ETRE MODIFIEES (les autres sont des calculs uniquement)</t>
  </si>
  <si>
    <t>Nombre d'inscriptions</t>
  </si>
  <si>
    <t>d'inscriptions par groupe dans les cellules en jaune</t>
  </si>
  <si>
    <t>Ce modèle n'est valable qu'au maximum pour 4 adhésions au sein d'une même famille. Au-delà, merci de vous adresser au club.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</si>
</sst>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2" fillId="4" borderId="1" xfId="0" applyFont="1" applyFill="1" applyBorder="1"/>
    <xf numFmtId="0" fontId="2" fillId="4" borderId="2" xfId="0" applyFont="1" applyFill="1" applyBorder="1"/>
    <xf numFmtId="0" fontId="0" fillId="0" borderId="3" xfId="0" applyBorder="1"/>
    <xf numFmtId="0" fontId="0" fillId="0" borderId="3" xfId="0" applyBorder="1" applyAlignment="1">
      <alignment horizontal="right" wrapText="1"/>
    </xf>
    <xf numFmtId="0" fontId="1" fillId="0" borderId="0" xfId="0" applyFont="1"/>
    <xf numFmtId="0" fontId="0" fillId="0" borderId="0" xfId="0" quotePrefix="1"/>
    <xf numFmtId="0" fontId="0" fillId="2" borderId="0" xfId="0" applyFill="1" applyProtection="1">
      <protection locked="0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right" wrapText="1"/>
    </xf>
    <xf numFmtId="0" fontId="0" fillId="0" borderId="0" xfId="0" applyFill="1" applyProtection="1">
      <protection locked="0"/>
    </xf>
    <xf numFmtId="0" fontId="2" fillId="0" borderId="0" xfId="0" applyFont="1" applyFill="1" applyBorder="1"/>
    <xf numFmtId="0" fontId="5" fillId="0" borderId="0" xfId="0" applyFont="1"/>
    <xf numFmtId="0" fontId="0" fillId="5" borderId="0" xfId="0" applyFill="1"/>
    <xf numFmtId="0" fontId="0" fillId="5" borderId="0" xfId="0" applyFill="1" applyAlignment="1">
      <alignment horizontal="right"/>
    </xf>
    <xf numFmtId="0" fontId="6" fillId="0" borderId="0" xfId="0" applyFont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965200</xdr:colOff>
      <xdr:row>0</xdr:row>
      <xdr:rowOff>50800</xdr:rowOff>
    </xdr:from>
    <xdr:to>
      <xdr:col>2</xdr:col>
      <xdr:colOff>236008</xdr:colOff>
      <xdr:row>5</xdr:row>
      <xdr:rowOff>25400</xdr:rowOff>
    </xdr:to>
    <xdr:pic>
      <xdr:nvPicPr>
        <xdr:cNvPr id="2" name="Image 1" descr="Logo 2016">
          <a:extLst>
            <a:ext uri="{FF2B5EF4-FFF2-40B4-BE49-F238E27FC236}">
              <a16:creationId xmlns:a16="http://schemas.microsoft.com/office/drawing/2014/main" id="{B90DBDF8-F65C-624D-9F74-6EA19896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50800"/>
          <a:ext cx="1404408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1DEE-CFD1-6A42-8704-9757C2120A59}">
  <dimension ref="B4:O30"/>
  <sheetViews>
    <sheetView tabSelected="1" workbookViewId="0">
      <selection activeCell="C16" sqref="C16"/>
    </sheetView>
  </sheetViews>
  <sheetFormatPr baseColWidth="10" defaultRowHeight="15.75" x14ac:dyDescent="0.25"/>
  <cols>
    <col min="1" max="1" width="7.875" customWidth="1"/>
    <col min="2" max="2" width="28" customWidth="1"/>
    <col min="3" max="3" width="20.25" customWidth="1"/>
    <col min="4" max="4" width="3.125" style="18" customWidth="1"/>
    <col min="5" max="5" width="23.375" customWidth="1"/>
    <col min="6" max="14" width="11" hidden="1" customWidth="1"/>
    <col min="15" max="15" width="10" hidden="1" customWidth="1"/>
  </cols>
  <sheetData>
    <row r="4" spans="2:15" x14ac:dyDescent="0.25">
      <c r="F4" s="25" t="s">
        <v>26</v>
      </c>
    </row>
    <row r="8" spans="2:15" ht="17.25" x14ac:dyDescent="0.3">
      <c r="B8" s="29" t="s">
        <v>23</v>
      </c>
      <c r="C8" s="29"/>
      <c r="D8" s="17"/>
    </row>
    <row r="9" spans="2:15" ht="17.25" x14ac:dyDescent="0.3">
      <c r="B9" s="29" t="s">
        <v>24</v>
      </c>
      <c r="C9" s="29"/>
      <c r="D9" s="17"/>
    </row>
    <row r="10" spans="2:15" ht="17.25" x14ac:dyDescent="0.3">
      <c r="B10" s="29" t="s">
        <v>28</v>
      </c>
      <c r="C10" s="29"/>
      <c r="D10" s="17"/>
      <c r="I10" s="26" t="s">
        <v>9</v>
      </c>
      <c r="J10" s="26"/>
      <c r="K10" s="26"/>
      <c r="L10" s="26"/>
      <c r="M10" s="27" t="s">
        <v>17</v>
      </c>
      <c r="N10" s="27"/>
      <c r="O10" s="27"/>
    </row>
    <row r="11" spans="2:15" ht="17.25" x14ac:dyDescent="0.3">
      <c r="B11" s="29"/>
      <c r="C11" s="29"/>
      <c r="D11" s="17"/>
      <c r="I11" s="14"/>
      <c r="J11" s="14"/>
      <c r="K11" s="14"/>
      <c r="L11" s="14"/>
      <c r="M11" s="15"/>
      <c r="N11" s="15"/>
      <c r="O11" s="15"/>
    </row>
    <row r="12" spans="2:15" ht="18" customHeight="1" x14ac:dyDescent="0.25">
      <c r="B12" s="11"/>
      <c r="I12" s="14"/>
      <c r="J12" s="14"/>
      <c r="K12" s="14"/>
      <c r="L12" s="14"/>
      <c r="M12" s="15"/>
      <c r="N12" s="15"/>
      <c r="O12" s="15"/>
    </row>
    <row r="13" spans="2:15" s="1" customFormat="1" ht="39.950000000000003" customHeight="1" x14ac:dyDescent="0.25">
      <c r="C13" s="10" t="s">
        <v>27</v>
      </c>
      <c r="D13" s="19"/>
      <c r="E13" s="3"/>
      <c r="F13" s="3" t="s">
        <v>11</v>
      </c>
      <c r="G13" s="3" t="s">
        <v>7</v>
      </c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14</v>
      </c>
      <c r="N13" s="3" t="s">
        <v>15</v>
      </c>
      <c r="O13" s="3" t="s">
        <v>16</v>
      </c>
    </row>
    <row r="14" spans="2:15" x14ac:dyDescent="0.25">
      <c r="B14" s="11" t="s">
        <v>0</v>
      </c>
      <c r="C14" s="13"/>
      <c r="D14" s="20"/>
      <c r="F14" s="23">
        <v>250</v>
      </c>
      <c r="G14" s="23">
        <v>20</v>
      </c>
      <c r="H14">
        <f t="shared" ref="H14:H20" si="0">C14*(F14+G14)</f>
        <v>0</v>
      </c>
      <c r="I14" s="4" t="str">
        <f t="shared" ref="I14:I20" si="1">IF(AND($C$21=1,C14=1),H14,"0")</f>
        <v>0</v>
      </c>
      <c r="J14" s="4" t="str">
        <f t="shared" ref="J14:J20" si="2">IF($C$21=2,$F14*$C14,"0")</f>
        <v>0</v>
      </c>
      <c r="K14" s="4" t="str">
        <f t="shared" ref="K14:K20" si="3">IF($C$21=3,$F14*$C14,"0")</f>
        <v>0</v>
      </c>
      <c r="L14" s="4" t="str">
        <f t="shared" ref="L14:L20" si="4">IF($C$21=4,$F14*$C14,"0")</f>
        <v>0</v>
      </c>
      <c r="M14" s="6">
        <f t="shared" ref="M14:M20" si="5">IF(AND($C$21=2,$C14&gt;0),$G14,0)</f>
        <v>0</v>
      </c>
      <c r="N14" s="6">
        <f t="shared" ref="N14:N20" si="6">IF(AND($C$21=3,$C14&gt;0),$G14,0)</f>
        <v>0</v>
      </c>
      <c r="O14" s="6">
        <f t="shared" ref="O14:O20" si="7">IF(AND($C$21=4,$C14&gt;0),$G14,0)</f>
        <v>0</v>
      </c>
    </row>
    <row r="15" spans="2:15" x14ac:dyDescent="0.25">
      <c r="B15" s="11" t="s">
        <v>1</v>
      </c>
      <c r="C15" s="13"/>
      <c r="D15" s="20"/>
      <c r="F15" s="23">
        <v>285</v>
      </c>
      <c r="G15" s="23">
        <v>30</v>
      </c>
      <c r="H15">
        <f t="shared" si="0"/>
        <v>0</v>
      </c>
      <c r="I15" s="4" t="str">
        <f t="shared" si="1"/>
        <v>0</v>
      </c>
      <c r="J15" s="4" t="str">
        <f t="shared" si="2"/>
        <v>0</v>
      </c>
      <c r="K15" s="4" t="str">
        <f t="shared" si="3"/>
        <v>0</v>
      </c>
      <c r="L15" s="4" t="str">
        <f t="shared" si="4"/>
        <v>0</v>
      </c>
      <c r="M15" s="6">
        <f t="shared" si="5"/>
        <v>0</v>
      </c>
      <c r="N15" s="6">
        <f t="shared" si="6"/>
        <v>0</v>
      </c>
      <c r="O15" s="6">
        <f t="shared" si="7"/>
        <v>0</v>
      </c>
    </row>
    <row r="16" spans="2:15" x14ac:dyDescent="0.25">
      <c r="B16" s="11" t="s">
        <v>4</v>
      </c>
      <c r="C16" s="13"/>
      <c r="D16" s="20"/>
      <c r="F16" s="23">
        <v>285</v>
      </c>
      <c r="G16" s="23">
        <v>50</v>
      </c>
      <c r="H16">
        <f t="shared" si="0"/>
        <v>0</v>
      </c>
      <c r="I16" s="4" t="str">
        <f t="shared" si="1"/>
        <v>0</v>
      </c>
      <c r="J16" s="4" t="str">
        <f t="shared" si="2"/>
        <v>0</v>
      </c>
      <c r="K16" s="4" t="str">
        <f t="shared" si="3"/>
        <v>0</v>
      </c>
      <c r="L16" s="4" t="str">
        <f t="shared" si="4"/>
        <v>0</v>
      </c>
      <c r="M16" s="6">
        <f t="shared" si="5"/>
        <v>0</v>
      </c>
      <c r="N16" s="6">
        <f t="shared" si="6"/>
        <v>0</v>
      </c>
      <c r="O16" s="6">
        <f t="shared" si="7"/>
        <v>0</v>
      </c>
    </row>
    <row r="17" spans="2:15" x14ac:dyDescent="0.25">
      <c r="B17" s="11" t="s">
        <v>5</v>
      </c>
      <c r="C17" s="13"/>
      <c r="D17" s="20"/>
      <c r="F17" s="23">
        <f>286+10+37</f>
        <v>333</v>
      </c>
      <c r="G17" s="23">
        <v>90</v>
      </c>
      <c r="H17">
        <f t="shared" si="0"/>
        <v>0</v>
      </c>
      <c r="I17" s="4" t="str">
        <f t="shared" si="1"/>
        <v>0</v>
      </c>
      <c r="J17" s="4" t="str">
        <f t="shared" si="2"/>
        <v>0</v>
      </c>
      <c r="K17" s="4" t="str">
        <f t="shared" si="3"/>
        <v>0</v>
      </c>
      <c r="L17" s="4" t="str">
        <f t="shared" si="4"/>
        <v>0</v>
      </c>
      <c r="M17" s="6">
        <f t="shared" si="5"/>
        <v>0</v>
      </c>
      <c r="N17" s="6">
        <f t="shared" si="6"/>
        <v>0</v>
      </c>
      <c r="O17" s="6">
        <f t="shared" si="7"/>
        <v>0</v>
      </c>
    </row>
    <row r="18" spans="2:15" x14ac:dyDescent="0.25">
      <c r="B18" s="11" t="s">
        <v>6</v>
      </c>
      <c r="C18" s="13"/>
      <c r="D18" s="20"/>
      <c r="F18" s="23">
        <f>318+10+37</f>
        <v>365</v>
      </c>
      <c r="G18" s="23">
        <v>130</v>
      </c>
      <c r="H18">
        <f t="shared" si="0"/>
        <v>0</v>
      </c>
      <c r="I18" s="4" t="str">
        <f t="shared" si="1"/>
        <v>0</v>
      </c>
      <c r="J18" s="4" t="str">
        <f t="shared" si="2"/>
        <v>0</v>
      </c>
      <c r="K18" s="4" t="str">
        <f t="shared" si="3"/>
        <v>0</v>
      </c>
      <c r="L18" s="4" t="str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</row>
    <row r="19" spans="2:15" x14ac:dyDescent="0.25">
      <c r="B19" s="11" t="s">
        <v>2</v>
      </c>
      <c r="C19" s="13"/>
      <c r="D19" s="20"/>
      <c r="F19" s="23">
        <v>285</v>
      </c>
      <c r="G19" s="23">
        <v>30</v>
      </c>
      <c r="H19">
        <f t="shared" si="0"/>
        <v>0</v>
      </c>
      <c r="I19" s="4" t="str">
        <f t="shared" si="1"/>
        <v>0</v>
      </c>
      <c r="J19" s="4" t="str">
        <f t="shared" si="2"/>
        <v>0</v>
      </c>
      <c r="K19" s="4" t="str">
        <f t="shared" si="3"/>
        <v>0</v>
      </c>
      <c r="L19" s="4" t="str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</row>
    <row r="20" spans="2:15" x14ac:dyDescent="0.25">
      <c r="B20" s="11" t="s">
        <v>3</v>
      </c>
      <c r="C20" s="13"/>
      <c r="D20" s="20"/>
      <c r="E20" s="30" t="s">
        <v>29</v>
      </c>
      <c r="F20" s="23">
        <v>285</v>
      </c>
      <c r="G20" s="23">
        <v>50</v>
      </c>
      <c r="H20">
        <f t="shared" si="0"/>
        <v>0</v>
      </c>
      <c r="I20" s="4" t="str">
        <f t="shared" si="1"/>
        <v>0</v>
      </c>
      <c r="J20" s="4" t="str">
        <f t="shared" si="2"/>
        <v>0</v>
      </c>
      <c r="K20" s="4" t="str">
        <f t="shared" si="3"/>
        <v>0</v>
      </c>
      <c r="L20" s="4" t="str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</row>
    <row r="21" spans="2:15" x14ac:dyDescent="0.25">
      <c r="B21" s="11" t="s">
        <v>10</v>
      </c>
      <c r="C21" s="9">
        <f>SUM(C14:C20)</f>
        <v>0</v>
      </c>
      <c r="D21" s="16"/>
      <c r="E21" s="30"/>
      <c r="I21" s="4">
        <f>SUM(I14:I20)</f>
        <v>0</v>
      </c>
      <c r="J21" s="4">
        <f>SUM(J14:J20)</f>
        <v>0</v>
      </c>
      <c r="K21" s="4">
        <f>SUM(K14:K20)</f>
        <v>0</v>
      </c>
      <c r="L21" s="4">
        <f>SUM(L14:L20)</f>
        <v>0</v>
      </c>
      <c r="M21" s="2"/>
      <c r="N21" s="6">
        <f>MAX(M14:O20)</f>
        <v>0</v>
      </c>
    </row>
    <row r="22" spans="2:15" ht="16.5" thickBot="1" x14ac:dyDescent="0.3">
      <c r="E22" s="30"/>
      <c r="I22" s="5"/>
      <c r="J22" s="5">
        <f>IF($C$21=2,$J$24,0)</f>
        <v>0</v>
      </c>
      <c r="K22" s="5">
        <f>IF($C$21=3,2*$J$24,0)</f>
        <v>0</v>
      </c>
      <c r="L22" s="5">
        <f>IF($C$21=4,3*$J$24,0)</f>
        <v>0</v>
      </c>
      <c r="M22" s="2"/>
      <c r="N22" s="2"/>
    </row>
    <row r="23" spans="2:15" ht="19.5" thickBot="1" x14ac:dyDescent="0.35">
      <c r="B23" s="7" t="s">
        <v>18</v>
      </c>
      <c r="C23" s="8">
        <f>SUM(I21:O22)</f>
        <v>0</v>
      </c>
      <c r="D23" s="21"/>
      <c r="E23" s="30"/>
      <c r="I23" s="28" t="s">
        <v>8</v>
      </c>
      <c r="J23" s="28"/>
      <c r="K23" s="28"/>
      <c r="L23" s="28"/>
    </row>
    <row r="24" spans="2:15" x14ac:dyDescent="0.25">
      <c r="E24" s="30"/>
      <c r="I24" s="2"/>
      <c r="J24" s="24">
        <v>-21</v>
      </c>
      <c r="K24" t="s">
        <v>25</v>
      </c>
      <c r="L24" s="2"/>
      <c r="M24" s="2"/>
    </row>
    <row r="25" spans="2:15" x14ac:dyDescent="0.25">
      <c r="E25" s="30"/>
      <c r="I25" s="2"/>
      <c r="J25" s="2"/>
      <c r="K25" s="2"/>
      <c r="L25" s="2"/>
      <c r="M25" s="2"/>
    </row>
    <row r="26" spans="2:15" ht="17.25" x14ac:dyDescent="0.3">
      <c r="B26" s="22" t="s">
        <v>19</v>
      </c>
      <c r="E26" s="30"/>
      <c r="I26" s="2"/>
      <c r="J26" s="2"/>
      <c r="K26" s="2"/>
      <c r="L26" s="2"/>
      <c r="M26" s="2"/>
    </row>
    <row r="27" spans="2:15" x14ac:dyDescent="0.25">
      <c r="B27" s="12" t="s">
        <v>20</v>
      </c>
      <c r="C27">
        <f>ROUND($C$23/3,0)</f>
        <v>0</v>
      </c>
      <c r="E27" s="30"/>
    </row>
    <row r="28" spans="2:15" x14ac:dyDescent="0.25">
      <c r="B28" s="12" t="s">
        <v>21</v>
      </c>
      <c r="C28">
        <f>ROUND($C$23/3,0)</f>
        <v>0</v>
      </c>
    </row>
    <row r="29" spans="2:15" x14ac:dyDescent="0.25">
      <c r="B29" s="12" t="s">
        <v>22</v>
      </c>
      <c r="C29">
        <f>C23-C27-C28</f>
        <v>0</v>
      </c>
    </row>
    <row r="30" spans="2:15" x14ac:dyDescent="0.25">
      <c r="C30" s="9">
        <f>SUM(C27:C29)</f>
        <v>0</v>
      </c>
      <c r="D30" s="16"/>
    </row>
  </sheetData>
  <sheetProtection algorithmName="SHA-512" hashValue="57MPQxO6omiIghKVg9Wg+kZ+hoL+XmBlyuzRj/1hdaWz/+W+8yUINuJRzDEbmVQ0/14fChG/qB/opiY+blXKow==" saltValue="/tuIAGDUwYuBUfT9HmxuFw==" spinCount="100000" sheet="1" objects="1" scenarios="1" selectLockedCells="1"/>
  <mergeCells count="8">
    <mergeCell ref="I10:L10"/>
    <mergeCell ref="M10:O10"/>
    <mergeCell ref="I23:L23"/>
    <mergeCell ref="B8:C8"/>
    <mergeCell ref="B9:C9"/>
    <mergeCell ref="B10:C10"/>
    <mergeCell ref="B11:C11"/>
    <mergeCell ref="E20:E2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Bouquet William</cp:lastModifiedBy>
  <cp:lastPrinted>2019-05-07T15:20:01Z</cp:lastPrinted>
  <dcterms:created xsi:type="dcterms:W3CDTF">2019-04-14T15:06:48Z</dcterms:created>
  <dcterms:modified xsi:type="dcterms:W3CDTF">2019-05-07T15:22:02Z</dcterms:modified>
</cp:coreProperties>
</file>